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-120" windowWidth="29040" windowHeight="15360" tabRatio="630"/>
  </bookViews>
  <sheets>
    <sheet name="BAL PATRIMONIAL 2019 (4)" sheetId="8" r:id="rId1"/>
  </sheets>
  <definedNames>
    <definedName name="_xlnm.Print_Area" localSheetId="0">'BAL PATRIMONIAL 2019 (4)'!$A$1:$N$91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9" i="8" l="1"/>
  <c r="J54" i="8"/>
  <c r="E63" i="8" l="1"/>
  <c r="E61" i="8"/>
  <c r="E58" i="8"/>
  <c r="E54" i="8"/>
  <c r="E50" i="8"/>
  <c r="E45" i="8"/>
  <c r="E39" i="8"/>
  <c r="J33" i="8"/>
  <c r="J31" i="8" s="1"/>
  <c r="J29" i="8" s="1"/>
  <c r="E32" i="8"/>
  <c r="E28" i="8"/>
  <c r="J23" i="8"/>
  <c r="E22" i="8"/>
  <c r="E19" i="8"/>
  <c r="J16" i="8"/>
  <c r="E52" i="8" l="1"/>
  <c r="E49" i="8" s="1"/>
  <c r="E14" i="8"/>
  <c r="E37" i="8"/>
  <c r="E36" i="8" s="1"/>
  <c r="J14" i="8"/>
  <c r="J67" i="8" s="1"/>
  <c r="E67" i="8" l="1"/>
</calcChain>
</file>

<file path=xl/sharedStrings.xml><?xml version="1.0" encoding="utf-8"?>
<sst xmlns="http://schemas.openxmlformats.org/spreadsheetml/2006/main" count="97" uniqueCount="82">
  <si>
    <t>AGÊNCIA DE FOMENTO DE GOIÁS S/A</t>
  </si>
  <si>
    <t>CNPJ.: 03.918.382/0001-25</t>
  </si>
  <si>
    <t>ATIVO</t>
  </si>
  <si>
    <t>PASSIVO</t>
  </si>
  <si>
    <t>MARIA TEREZINHA DA MOTA BATISTA</t>
  </si>
  <si>
    <t>IMOBILIZADO DE USO</t>
  </si>
  <si>
    <t xml:space="preserve">OUTROS CRÉDITOS </t>
  </si>
  <si>
    <t xml:space="preserve">Financiamentos Setor Privado </t>
  </si>
  <si>
    <t xml:space="preserve">DISPONIBILIDADES </t>
  </si>
  <si>
    <t xml:space="preserve">CIRCULANTE </t>
  </si>
  <si>
    <t>REALIZÁVEL A LONGO PRAZO</t>
  </si>
  <si>
    <t>Sociais Estatutárias</t>
  </si>
  <si>
    <t>Fiscais e Previdenciárias</t>
  </si>
  <si>
    <t>Empréstimos Setor Privado</t>
  </si>
  <si>
    <t>TÍTULOS E VALORES MOBILIÁRIOS</t>
  </si>
  <si>
    <t>OUTROS VALORES E BENS</t>
  </si>
  <si>
    <t xml:space="preserve">Imobilizado de Uso </t>
  </si>
  <si>
    <t>Depreciações Acumuladas</t>
  </si>
  <si>
    <t>(Em R$ mil)</t>
  </si>
  <si>
    <t xml:space="preserve"> </t>
  </si>
  <si>
    <t>EXIGÍVEL A LONGO PRAZO</t>
  </si>
  <si>
    <t>Repasses do País - BNDES</t>
  </si>
  <si>
    <t>Provisão p/ Operaç. Créd. Liq. Duvidosa</t>
  </si>
  <si>
    <t>Ativos Intangiveis</t>
  </si>
  <si>
    <t>INTANGÍVEL</t>
  </si>
  <si>
    <t>IMÓVEIS DE USO</t>
  </si>
  <si>
    <t>Terrenos</t>
  </si>
  <si>
    <t>Edificações</t>
  </si>
  <si>
    <t>Repasses do País - FCO</t>
  </si>
  <si>
    <t>OUTROS CRÉDITOS</t>
  </si>
  <si>
    <t>NÃO CIRCULANTE</t>
  </si>
  <si>
    <t>TOTAL DO ATIVO</t>
  </si>
  <si>
    <t xml:space="preserve">TOTAL DO PASSIVO </t>
  </si>
  <si>
    <t>Financiamentos Rurais e Agroindustriais</t>
  </si>
  <si>
    <t>Amortizações Intangíveis</t>
  </si>
  <si>
    <t>Repasses do País - FINEP</t>
  </si>
  <si>
    <t/>
  </si>
  <si>
    <t xml:space="preserve">Av. Goiás n. 91 – Centro – CEP. 74.005-010 - Goiânia/GO  </t>
  </si>
  <si>
    <t xml:space="preserve">   Diversas</t>
  </si>
  <si>
    <r>
      <t>OBRIG. POR EMP. E REPASSES</t>
    </r>
    <r>
      <rPr>
        <b/>
        <sz val="10"/>
        <color theme="1"/>
        <rFont val="Calibri"/>
        <family val="2"/>
        <scheme val="minor"/>
      </rPr>
      <t xml:space="preserve"> (NOTA 9))</t>
    </r>
  </si>
  <si>
    <r>
      <t>OUTRAS OBRIGAÇÕES</t>
    </r>
    <r>
      <rPr>
        <b/>
        <sz val="10"/>
        <color theme="1"/>
        <rFont val="Calibri"/>
        <family val="2"/>
        <scheme val="minor"/>
      </rPr>
      <t xml:space="preserve"> (NOTA 10) </t>
    </r>
  </si>
  <si>
    <r>
      <t xml:space="preserve">OBRIG. POR EMP. E REPASSES </t>
    </r>
    <r>
      <rPr>
        <b/>
        <sz val="10"/>
        <color theme="1"/>
        <rFont val="Calibri"/>
        <family val="2"/>
        <scheme val="minor"/>
      </rPr>
      <t>(NOTA 9)</t>
    </r>
  </si>
  <si>
    <t>Repasses do País - FUNGETUR</t>
  </si>
  <si>
    <t xml:space="preserve">                                                                                                                                                                                                            CONSELHO  DE  ADMINISTRAÇÃO</t>
  </si>
  <si>
    <t>CONSELHO  FISCAL:</t>
  </si>
  <si>
    <t>DIRETORIA  EXECUTIVA:</t>
  </si>
  <si>
    <t>Provisão p/ Outros Créditos</t>
  </si>
  <si>
    <t>IMOBILIZADO EM CURSO</t>
  </si>
  <si>
    <t xml:space="preserve">Outros </t>
  </si>
  <si>
    <t xml:space="preserve">Provisão p/Desv. De Outros Val. e Bens </t>
  </si>
  <si>
    <t>RONALDO DUTRA BAIA</t>
  </si>
  <si>
    <t>Ações</t>
  </si>
  <si>
    <t>INVESTIMENTOS</t>
  </si>
  <si>
    <r>
      <t xml:space="preserve">VÂNIA APARECIDA DA SILVEIRA </t>
    </r>
    <r>
      <rPr>
        <b/>
        <sz val="12"/>
        <rFont val="Calibri"/>
        <family val="2"/>
        <scheme val="minor"/>
      </rPr>
      <t>- Membro</t>
    </r>
  </si>
  <si>
    <t>OUTROS IMOBILIZADO DE USO</t>
  </si>
  <si>
    <t>Diretor Administrativo e Financeiro</t>
  </si>
  <si>
    <t>CONTADORA</t>
  </si>
  <si>
    <t xml:space="preserve"> CRC-GO008031/O-0</t>
  </si>
  <si>
    <t>LUCAS FERNANDES DE ANDRADE</t>
  </si>
  <si>
    <t>Aumento de Capital</t>
  </si>
  <si>
    <r>
      <t xml:space="preserve">NATÁLIA CALIMAN VIEIRA - </t>
    </r>
    <r>
      <rPr>
        <b/>
        <sz val="12"/>
        <rFont val="Calibri"/>
        <family val="2"/>
        <scheme val="minor"/>
      </rPr>
      <t>Membro</t>
    </r>
  </si>
  <si>
    <r>
      <t>ALAN FARIAS TAVARES -</t>
    </r>
    <r>
      <rPr>
        <b/>
        <sz val="12"/>
        <rFont val="Calibri"/>
        <family val="2"/>
        <scheme val="minor"/>
      </rPr>
      <t xml:space="preserve"> Presidente</t>
    </r>
  </si>
  <si>
    <t>PATRIMÔNIO LÍQUIDO</t>
  </si>
  <si>
    <t>Capital Social</t>
  </si>
  <si>
    <t>Reservas de Lucros</t>
  </si>
  <si>
    <t>Lucro do Período</t>
  </si>
  <si>
    <t>Carteira Própria</t>
  </si>
  <si>
    <t>OPERAÇÕES DE CRÉDITO</t>
  </si>
  <si>
    <r>
      <t>Diversos</t>
    </r>
    <r>
      <rPr>
        <b/>
        <sz val="12"/>
        <color theme="1"/>
        <rFont val="Calibri"/>
        <family val="2"/>
        <scheme val="minor"/>
      </rPr>
      <t xml:space="preserve"> </t>
    </r>
  </si>
  <si>
    <t xml:space="preserve">Outros Valores e Bens </t>
  </si>
  <si>
    <t xml:space="preserve">Diversos </t>
  </si>
  <si>
    <t xml:space="preserve">PERMANENTE </t>
  </si>
  <si>
    <t xml:space="preserve">    Despesas do Período</t>
  </si>
  <si>
    <t xml:space="preserve">    Receitas do Período </t>
  </si>
  <si>
    <t>Diretor de Operações</t>
  </si>
  <si>
    <t>Diretor-Presidente - Em Substituição</t>
  </si>
  <si>
    <t>CÉSAR AUGUSTO SOTKEVICIENE MOURA</t>
  </si>
  <si>
    <t>WELLINGTON MATOS DE LIMA</t>
  </si>
  <si>
    <t>FABRÍCIO BORGES AMARAL - Membro</t>
  </si>
  <si>
    <t>Goiânia/GO 11 de novembro de 2024</t>
  </si>
  <si>
    <r>
      <rPr>
        <sz val="14"/>
        <color theme="1"/>
        <rFont val="Calibri"/>
        <family val="2"/>
        <scheme val="minor"/>
      </rPr>
      <t>BALANÇO PATRIMONIAL DO</t>
    </r>
    <r>
      <rPr>
        <b/>
        <sz val="14"/>
        <color theme="1"/>
        <rFont val="Calibri"/>
        <family val="2"/>
        <scheme val="minor"/>
      </rPr>
      <t xml:space="preserve"> TERCEIRO TRIMESTRE DE 2024 </t>
    </r>
  </si>
  <si>
    <t>VINICIUS DE CECÍLIO LUZ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</si>
</sst>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_);_(* \(#,##0\);_(* &quot;-&quot;_);_(@_)"/>
    <numFmt numFmtId="165" formatCode="dd/mm/yy"/>
    <numFmt numFmtId="166" formatCode="0.00_);\(0.00\)"/>
  </numFmts>
  <fonts count="26" x14ac:knownFonts="1">
    <font>
      <sz val="10"/>
      <name val="Arial"/>
    </font>
    <font>
      <b/>
      <sz val="10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i/>
      <sz val="8"/>
      <name val="Times New Roman"/>
      <family val="1"/>
    </font>
    <font>
      <i/>
      <sz val="7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Calibri"/>
      <family val="2"/>
    </font>
    <font>
      <sz val="5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Times New Roman"/>
      <family val="1"/>
    </font>
    <font>
      <b/>
      <sz val="12"/>
      <color theme="1"/>
      <name val="Times New Roman"/>
      <family val="1"/>
    </font>
    <font>
      <sz val="12"/>
      <name val="Calibri"/>
      <family val="2"/>
      <scheme val="minor"/>
    </font>
    <font>
      <sz val="12"/>
      <name val="Calibri"/>
      <family val="2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111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3" fontId="3" fillId="0" borderId="0" xfId="0" applyNumberFormat="1" applyFont="1"/>
    <xf numFmtId="38" fontId="3" fillId="0" borderId="0" xfId="0" applyNumberFormat="1" applyFont="1" applyAlignment="1">
      <alignment horizontal="right"/>
    </xf>
    <xf numFmtId="0" fontId="7" fillId="2" borderId="0" xfId="0" applyFont="1" applyFill="1"/>
    <xf numFmtId="0" fontId="3" fillId="2" borderId="0" xfId="0" applyFont="1" applyFill="1"/>
    <xf numFmtId="3" fontId="3" fillId="2" borderId="0" xfId="0" applyNumberFormat="1" applyFont="1" applyFill="1"/>
    <xf numFmtId="38" fontId="3" fillId="2" borderId="0" xfId="0" applyNumberFormat="1" applyFont="1" applyFill="1" applyAlignment="1">
      <alignment horizontal="right"/>
    </xf>
    <xf numFmtId="0" fontId="4" fillId="2" borderId="0" xfId="0" applyFont="1" applyFill="1" applyAlignment="1">
      <alignment horizontal="center"/>
    </xf>
    <xf numFmtId="3" fontId="7" fillId="2" borderId="0" xfId="0" applyNumberFormat="1" applyFont="1" applyFill="1"/>
    <xf numFmtId="0" fontId="3" fillId="0" borderId="0" xfId="0" quotePrefix="1" applyFont="1"/>
    <xf numFmtId="0" fontId="1" fillId="0" borderId="0" xfId="0" quotePrefix="1" applyFont="1"/>
    <xf numFmtId="0" fontId="9" fillId="2" borderId="4" xfId="0" applyFont="1" applyFill="1" applyBorder="1" applyAlignment="1">
      <alignment horizontal="left"/>
    </xf>
    <xf numFmtId="0" fontId="9" fillId="2" borderId="5" xfId="0" applyFont="1" applyFill="1" applyBorder="1" applyAlignment="1">
      <alignment horizontal="left"/>
    </xf>
    <xf numFmtId="0" fontId="9" fillId="2" borderId="9" xfId="0" applyFont="1" applyFill="1" applyBorder="1" applyAlignment="1">
      <alignment horizontal="left"/>
    </xf>
    <xf numFmtId="164" fontId="9" fillId="2" borderId="11" xfId="0" applyNumberFormat="1" applyFont="1" applyFill="1" applyBorder="1" applyAlignment="1">
      <alignment horizontal="right" vertical="center"/>
    </xf>
    <xf numFmtId="164" fontId="9" fillId="2" borderId="5" xfId="0" applyNumberFormat="1" applyFont="1" applyFill="1" applyBorder="1" applyAlignment="1">
      <alignment horizontal="left"/>
    </xf>
    <xf numFmtId="39" fontId="9" fillId="2" borderId="11" xfId="0" applyNumberFormat="1" applyFont="1" applyFill="1" applyBorder="1" applyAlignment="1">
      <alignment horizontal="right"/>
    </xf>
    <xf numFmtId="0" fontId="11" fillId="0" borderId="0" xfId="0" applyFont="1" applyAlignment="1">
      <alignment horizontal="left" vertical="center" wrapText="1"/>
    </xf>
    <xf numFmtId="39" fontId="12" fillId="2" borderId="10" xfId="0" applyNumberFormat="1" applyFont="1" applyFill="1" applyBorder="1" applyAlignment="1">
      <alignment horizontal="center" vertical="center"/>
    </xf>
    <xf numFmtId="0" fontId="15" fillId="2" borderId="0" xfId="0" applyFont="1" applyFill="1"/>
    <xf numFmtId="3" fontId="15" fillId="2" borderId="0" xfId="0" applyNumberFormat="1" applyFont="1" applyFill="1"/>
    <xf numFmtId="38" fontId="15" fillId="2" borderId="0" xfId="0" applyNumberFormat="1" applyFont="1" applyFill="1" applyAlignment="1">
      <alignment horizontal="right"/>
    </xf>
    <xf numFmtId="0" fontId="10" fillId="2" borderId="3" xfId="0" applyFont="1" applyFill="1" applyBorder="1" applyAlignment="1">
      <alignment horizontal="center"/>
    </xf>
    <xf numFmtId="0" fontId="10" fillId="2" borderId="0" xfId="0" applyFont="1" applyFill="1" applyAlignment="1">
      <alignment horizontal="center"/>
    </xf>
    <xf numFmtId="0" fontId="10" fillId="2" borderId="7" xfId="0" applyFont="1" applyFill="1" applyBorder="1" applyAlignment="1">
      <alignment horizontal="center"/>
    </xf>
    <xf numFmtId="39" fontId="10" fillId="2" borderId="10" xfId="0" applyNumberFormat="1" applyFont="1" applyFill="1" applyBorder="1" applyAlignment="1">
      <alignment horizontal="center" vertical="center"/>
    </xf>
    <xf numFmtId="0" fontId="10" fillId="2" borderId="3" xfId="0" applyFont="1" applyFill="1" applyBorder="1"/>
    <xf numFmtId="164" fontId="10" fillId="2" borderId="12" xfId="0" applyNumberFormat="1" applyFont="1" applyFill="1" applyBorder="1" applyAlignment="1">
      <alignment horizontal="right" vertical="center"/>
    </xf>
    <xf numFmtId="37" fontId="10" fillId="2" borderId="12" xfId="0" applyNumberFormat="1" applyFont="1" applyFill="1" applyBorder="1" applyAlignment="1">
      <alignment horizontal="right"/>
    </xf>
    <xf numFmtId="0" fontId="16" fillId="2" borderId="3" xfId="0" applyFont="1" applyFill="1" applyBorder="1"/>
    <xf numFmtId="164" fontId="16" fillId="2" borderId="12" xfId="0" applyNumberFormat="1" applyFont="1" applyFill="1" applyBorder="1" applyAlignment="1">
      <alignment horizontal="right" vertical="center"/>
    </xf>
    <xf numFmtId="164" fontId="16" fillId="2" borderId="0" xfId="0" applyNumberFormat="1" applyFont="1" applyFill="1"/>
    <xf numFmtId="164" fontId="10" fillId="2" borderId="12" xfId="0" applyNumberFormat="1" applyFont="1" applyFill="1" applyBorder="1" applyAlignment="1">
      <alignment horizontal="right"/>
    </xf>
    <xf numFmtId="0" fontId="16" fillId="2" borderId="0" xfId="0" applyFont="1" applyFill="1" applyAlignment="1">
      <alignment horizontal="left"/>
    </xf>
    <xf numFmtId="0" fontId="16" fillId="2" borderId="7" xfId="0" applyFont="1" applyFill="1" applyBorder="1" applyAlignment="1">
      <alignment horizontal="left"/>
    </xf>
    <xf numFmtId="164" fontId="16" fillId="2" borderId="12" xfId="0" applyNumberFormat="1" applyFont="1" applyFill="1" applyBorder="1" applyAlignment="1">
      <alignment horizontal="right"/>
    </xf>
    <xf numFmtId="0" fontId="16" fillId="2" borderId="0" xfId="0" applyFont="1" applyFill="1"/>
    <xf numFmtId="37" fontId="16" fillId="2" borderId="12" xfId="0" applyNumberFormat="1" applyFont="1" applyFill="1" applyBorder="1" applyAlignment="1">
      <alignment horizontal="right"/>
    </xf>
    <xf numFmtId="3" fontId="16" fillId="2" borderId="7" xfId="0" applyNumberFormat="1" applyFont="1" applyFill="1" applyBorder="1"/>
    <xf numFmtId="164" fontId="10" fillId="2" borderId="0" xfId="0" applyNumberFormat="1" applyFont="1" applyFill="1"/>
    <xf numFmtId="164" fontId="10" fillId="2" borderId="7" xfId="0" applyNumberFormat="1" applyFont="1" applyFill="1" applyBorder="1"/>
    <xf numFmtId="3" fontId="16" fillId="2" borderId="0" xfId="0" applyNumberFormat="1" applyFont="1" applyFill="1"/>
    <xf numFmtId="0" fontId="17" fillId="2" borderId="0" xfId="0" applyFont="1" applyFill="1" applyAlignment="1">
      <alignment horizontal="left"/>
    </xf>
    <xf numFmtId="0" fontId="10" fillId="2" borderId="0" xfId="0" applyFont="1" applyFill="1"/>
    <xf numFmtId="0" fontId="16" fillId="2" borderId="1" xfId="0" applyFont="1" applyFill="1" applyBorder="1"/>
    <xf numFmtId="0" fontId="16" fillId="2" borderId="2" xfId="0" applyFont="1" applyFill="1" applyBorder="1"/>
    <xf numFmtId="3" fontId="16" fillId="2" borderId="8" xfId="0" applyNumberFormat="1" applyFont="1" applyFill="1" applyBorder="1"/>
    <xf numFmtId="164" fontId="16" fillId="2" borderId="10" xfId="0" applyNumberFormat="1" applyFont="1" applyFill="1" applyBorder="1" applyAlignment="1">
      <alignment horizontal="right" vertical="center"/>
    </xf>
    <xf numFmtId="164" fontId="16" fillId="2" borderId="2" xfId="0" applyNumberFormat="1" applyFont="1" applyFill="1" applyBorder="1"/>
    <xf numFmtId="39" fontId="16" fillId="2" borderId="10" xfId="0" applyNumberFormat="1" applyFont="1" applyFill="1" applyBorder="1" applyAlignment="1">
      <alignment horizontal="right"/>
    </xf>
    <xf numFmtId="0" fontId="18" fillId="2" borderId="0" xfId="0" applyFont="1" applyFill="1"/>
    <xf numFmtId="3" fontId="18" fillId="2" borderId="0" xfId="0" applyNumberFormat="1" applyFont="1" applyFill="1"/>
    <xf numFmtId="3" fontId="10" fillId="2" borderId="7" xfId="0" applyNumberFormat="1" applyFont="1" applyFill="1" applyBorder="1"/>
    <xf numFmtId="164" fontId="2" fillId="2" borderId="0" xfId="0" applyNumberFormat="1" applyFont="1" applyFill="1" applyAlignment="1">
      <alignment horizontal="left"/>
    </xf>
    <xf numFmtId="0" fontId="19" fillId="0" borderId="16" xfId="0" applyFont="1" applyBorder="1" applyAlignment="1">
      <alignment horizontal="left"/>
    </xf>
    <xf numFmtId="0" fontId="19" fillId="0" borderId="0" xfId="0" applyFont="1" applyAlignment="1">
      <alignment horizontal="left"/>
    </xf>
    <xf numFmtId="164" fontId="20" fillId="2" borderId="0" xfId="0" applyNumberFormat="1" applyFont="1" applyFill="1" applyAlignment="1">
      <alignment horizontal="right" vertical="center"/>
    </xf>
    <xf numFmtId="165" fontId="10" fillId="2" borderId="6" xfId="0" applyNumberFormat="1" applyFont="1" applyFill="1" applyBorder="1" applyAlignment="1">
      <alignment horizontal="center" vertical="center"/>
    </xf>
    <xf numFmtId="0" fontId="21" fillId="2" borderId="0" xfId="0" applyFont="1" applyFill="1" applyAlignment="1">
      <alignment horizontal="center"/>
    </xf>
    <xf numFmtId="38" fontId="21" fillId="2" borderId="0" xfId="0" applyNumberFormat="1" applyFont="1" applyFill="1" applyAlignment="1">
      <alignment horizontal="right"/>
    </xf>
    <xf numFmtId="0" fontId="21" fillId="2" borderId="0" xfId="0" applyFont="1" applyFill="1"/>
    <xf numFmtId="0" fontId="21" fillId="2" borderId="0" xfId="0" applyFont="1" applyFill="1" applyAlignment="1">
      <alignment horizontal="right"/>
    </xf>
    <xf numFmtId="3" fontId="21" fillId="2" borderId="0" xfId="0" applyNumberFormat="1" applyFont="1" applyFill="1" applyAlignment="1">
      <alignment horizontal="left"/>
    </xf>
    <xf numFmtId="3" fontId="21" fillId="2" borderId="0" xfId="0" applyNumberFormat="1" applyFont="1" applyFill="1"/>
    <xf numFmtId="0" fontId="14" fillId="2" borderId="0" xfId="0" applyFont="1" applyFill="1" applyAlignment="1">
      <alignment horizontal="center" vertical="center"/>
    </xf>
    <xf numFmtId="3" fontId="2" fillId="0" borderId="0" xfId="0" applyNumberFormat="1" applyFont="1"/>
    <xf numFmtId="38" fontId="2" fillId="0" borderId="0" xfId="0" applyNumberFormat="1" applyFont="1" applyAlignment="1">
      <alignment horizontal="right"/>
    </xf>
    <xf numFmtId="0" fontId="21" fillId="2" borderId="0" xfId="0" applyFont="1" applyFill="1" applyAlignment="1">
      <alignment horizontal="left"/>
    </xf>
    <xf numFmtId="0" fontId="14" fillId="2" borderId="0" xfId="0" applyFont="1" applyFill="1" applyAlignment="1">
      <alignment horizontal="left"/>
    </xf>
    <xf numFmtId="164" fontId="16" fillId="2" borderId="0" xfId="0" applyNumberFormat="1" applyFont="1" applyFill="1" applyAlignment="1">
      <alignment horizontal="left"/>
    </xf>
    <xf numFmtId="0" fontId="10" fillId="2" borderId="3" xfId="0" applyFont="1" applyFill="1" applyBorder="1" applyAlignment="1">
      <alignment horizontal="left"/>
    </xf>
    <xf numFmtId="0" fontId="10" fillId="2" borderId="0" xfId="0" applyFont="1" applyFill="1" applyAlignment="1">
      <alignment horizontal="left"/>
    </xf>
    <xf numFmtId="0" fontId="10" fillId="2" borderId="7" xfId="0" applyFont="1" applyFill="1" applyBorder="1" applyAlignment="1">
      <alignment horizontal="left"/>
    </xf>
    <xf numFmtId="164" fontId="10" fillId="2" borderId="0" xfId="0" applyNumberFormat="1" applyFont="1" applyFill="1" applyAlignment="1">
      <alignment horizontal="left"/>
    </xf>
    <xf numFmtId="166" fontId="14" fillId="2" borderId="16" xfId="0" applyNumberFormat="1" applyFont="1" applyFill="1" applyBorder="1"/>
    <xf numFmtId="164" fontId="23" fillId="2" borderId="0" xfId="0" applyNumberFormat="1" applyFont="1" applyFill="1"/>
    <xf numFmtId="164" fontId="8" fillId="2" borderId="0" xfId="0" applyNumberFormat="1" applyFont="1" applyFill="1"/>
    <xf numFmtId="39" fontId="10" fillId="0" borderId="12" xfId="0" applyNumberFormat="1" applyFont="1" applyBorder="1" applyAlignment="1">
      <alignment horizontal="right" vertical="center"/>
    </xf>
    <xf numFmtId="164" fontId="10" fillId="0" borderId="12" xfId="0" applyNumberFormat="1" applyFont="1" applyBorder="1" applyAlignment="1">
      <alignment horizontal="right" vertical="center"/>
    </xf>
    <xf numFmtId="164" fontId="16" fillId="0" borderId="12" xfId="0" applyNumberFormat="1" applyFont="1" applyBorder="1" applyAlignment="1">
      <alignment horizontal="right" vertical="center"/>
    </xf>
    <xf numFmtId="0" fontId="24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 vertical="center" wrapText="1"/>
    </xf>
    <xf numFmtId="0" fontId="16" fillId="2" borderId="0" xfId="0" applyFont="1" applyFill="1" applyAlignment="1">
      <alignment horizontal="left" vertical="center" wrapText="1"/>
    </xf>
    <xf numFmtId="0" fontId="16" fillId="2" borderId="0" xfId="0" applyFont="1" applyFill="1" applyAlignment="1">
      <alignment horizontal="left"/>
    </xf>
    <xf numFmtId="0" fontId="21" fillId="2" borderId="0" xfId="0" applyFont="1" applyFill="1"/>
    <xf numFmtId="0" fontId="21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horizontal="left"/>
    </xf>
    <xf numFmtId="3" fontId="6" fillId="2" borderId="5" xfId="0" applyNumberFormat="1" applyFont="1" applyFill="1" applyBorder="1" applyAlignment="1">
      <alignment horizontal="right"/>
    </xf>
    <xf numFmtId="0" fontId="14" fillId="2" borderId="13" xfId="0" applyFont="1" applyFill="1" applyBorder="1" applyAlignment="1">
      <alignment horizontal="center"/>
    </xf>
    <xf numFmtId="0" fontId="14" fillId="2" borderId="14" xfId="0" applyFont="1" applyFill="1" applyBorder="1" applyAlignment="1">
      <alignment horizontal="center"/>
    </xf>
    <xf numFmtId="0" fontId="14" fillId="2" borderId="15" xfId="0" applyFont="1" applyFill="1" applyBorder="1" applyAlignment="1">
      <alignment horizontal="center"/>
    </xf>
    <xf numFmtId="0" fontId="10" fillId="2" borderId="13" xfId="0" applyFont="1" applyFill="1" applyBorder="1" applyAlignment="1">
      <alignment horizontal="center"/>
    </xf>
    <xf numFmtId="0" fontId="10" fillId="2" borderId="14" xfId="0" applyFont="1" applyFill="1" applyBorder="1" applyAlignment="1">
      <alignment horizontal="center"/>
    </xf>
    <xf numFmtId="0" fontId="10" fillId="2" borderId="15" xfId="0" applyFont="1" applyFill="1" applyBorder="1" applyAlignment="1">
      <alignment horizontal="center"/>
    </xf>
    <xf numFmtId="164" fontId="16" fillId="2" borderId="0" xfId="0" applyNumberFormat="1" applyFont="1" applyFill="1" applyAlignment="1">
      <alignment horizontal="left"/>
    </xf>
    <xf numFmtId="0" fontId="10" fillId="2" borderId="3" xfId="0" applyFont="1" applyFill="1" applyBorder="1" applyAlignment="1">
      <alignment horizontal="left"/>
    </xf>
    <xf numFmtId="0" fontId="10" fillId="2" borderId="0" xfId="0" applyFont="1" applyFill="1" applyAlignment="1">
      <alignment horizontal="left"/>
    </xf>
    <xf numFmtId="0" fontId="10" fillId="2" borderId="7" xfId="0" applyFont="1" applyFill="1" applyBorder="1" applyAlignment="1">
      <alignment horizontal="left"/>
    </xf>
    <xf numFmtId="164" fontId="10" fillId="2" borderId="0" xfId="0" applyNumberFormat="1" applyFont="1" applyFill="1" applyAlignment="1">
      <alignment horizontal="left"/>
    </xf>
    <xf numFmtId="3" fontId="14" fillId="2" borderId="2" xfId="0" applyNumberFormat="1" applyFont="1" applyFill="1" applyBorder="1" applyAlignment="1">
      <alignment horizontal="right"/>
    </xf>
    <xf numFmtId="0" fontId="14" fillId="2" borderId="0" xfId="0" applyFont="1" applyFill="1" applyAlignment="1">
      <alignment horizontal="center" vertical="center"/>
    </xf>
    <xf numFmtId="0" fontId="13" fillId="0" borderId="0" xfId="0" applyFont="1" applyAlignment="1">
      <alignment horizontal="left"/>
    </xf>
    <xf numFmtId="0" fontId="21" fillId="2" borderId="0" xfId="0" applyFont="1" applyFill="1" applyAlignment="1">
      <alignment horizontal="left"/>
    </xf>
    <xf numFmtId="0" fontId="18" fillId="0" borderId="0" xfId="0" applyFont="1" applyAlignment="1">
      <alignment horizontal="left"/>
    </xf>
    <xf numFmtId="0" fontId="0" fillId="0" borderId="0" xfId="0" applyAlignment="1">
      <alignment horizontal="left"/>
    </xf>
    <xf numFmtId="0" fontId="21" fillId="2" borderId="0" xfId="0" applyFont="1" applyFill="1" applyAlignment="1">
      <alignment horizontal="left" vertical="top"/>
    </xf>
    <xf numFmtId="3" fontId="22" fillId="0" borderId="0" xfId="0" applyNumberFormat="1" applyFon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1400175</xdr:colOff>
      <xdr:row>2</xdr:row>
      <xdr:rowOff>28575</xdr:rowOff>
    </xdr:from>
    <xdr:to>
      <xdr:col>3</xdr:col>
      <xdr:colOff>1400175</xdr:colOff>
      <xdr:row>3</xdr:row>
      <xdr:rowOff>9525</xdr:rowOff>
    </xdr:to>
    <xdr:sp macro="" textlink="">
      <xdr:nvSpPr>
        <xdr:cNvPr id="2" name="Rectangle 13">
          <a:extLst>
            <a:ext uri="{FF2B5EF4-FFF2-40B4-BE49-F238E27FC236}">
              <a16:creationId xmlns:a16="http://schemas.microsoft.com/office/drawing/2014/main" xmlns="" id="{72D0BF13-4EED-4003-9D47-2E6099E0A349}"/>
            </a:ext>
          </a:extLst>
        </xdr:cNvPr>
        <xdr:cNvSpPr>
          <a:spLocks noChangeArrowheads="1"/>
        </xdr:cNvSpPr>
      </xdr:nvSpPr>
      <xdr:spPr bwMode="auto">
        <a:xfrm>
          <a:off x="1743075" y="352425"/>
          <a:ext cx="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</xdr:colOff>
      <xdr:row>0</xdr:row>
      <xdr:rowOff>123825</xdr:rowOff>
    </xdr:from>
    <xdr:to>
      <xdr:col>3</xdr:col>
      <xdr:colOff>1638301</xdr:colOff>
      <xdr:row>6</xdr:row>
      <xdr:rowOff>85724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1C20615F-92BB-4B97-9A2A-04BA0F8F01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123825"/>
          <a:ext cx="1981200" cy="971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89</xdr:row>
      <xdr:rowOff>85724</xdr:rowOff>
    </xdr:from>
    <xdr:to>
      <xdr:col>10</xdr:col>
      <xdr:colOff>19050</xdr:colOff>
      <xdr:row>90</xdr:row>
      <xdr:rowOff>95322</xdr:rowOff>
    </xdr:to>
    <xdr:pic>
      <xdr:nvPicPr>
        <xdr:cNvPr id="4" name="Imagem 2">
          <a:extLst>
            <a:ext uri="{FF2B5EF4-FFF2-40B4-BE49-F238E27FC236}">
              <a16:creationId xmlns:a16="http://schemas.microsoft.com/office/drawing/2014/main" xmlns="" id="{3D11F969-6B8F-4209-915D-D6C5615195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430749"/>
          <a:ext cx="8372475" cy="171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142876</xdr:colOff>
      <xdr:row>1</xdr:row>
      <xdr:rowOff>47625</xdr:rowOff>
    </xdr:from>
    <xdr:to>
      <xdr:col>9</xdr:col>
      <xdr:colOff>1625481</xdr:colOff>
      <xdr:row>6</xdr:row>
      <xdr:rowOff>76200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xmlns="" id="{3AA01774-362A-02C7-360E-2746562A81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305676" y="209550"/>
          <a:ext cx="1482605" cy="876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3"/>
  <sheetViews>
    <sheetView showGridLines="0" tabSelected="1" view="pageBreakPreview" topLeftCell="A70" zoomScaleNormal="100" zoomScaleSheetLayoutView="100" workbookViewId="0">
      <selection activeCell="J83" sqref="J83"/>
    </sheetView>
  </sheetViews>
  <sheetFormatPr defaultRowHeight="12.75" x14ac:dyDescent="0.2"/>
  <cols>
    <col min="1" max="3" width="1.7109375" style="3" customWidth="1"/>
    <col min="4" max="4" width="38.5703125" style="4" customWidth="1"/>
    <col min="5" max="5" width="22.85546875" style="4" customWidth="1"/>
    <col min="6" max="8" width="1.7109375" style="3" customWidth="1"/>
    <col min="9" max="9" width="35.7109375" style="4" customWidth="1"/>
    <col min="10" max="10" width="25.140625" style="5" customWidth="1"/>
    <col min="11" max="11" width="9.140625" style="3" customWidth="1"/>
    <col min="12" max="12" width="0.42578125" style="3" customWidth="1"/>
    <col min="13" max="18" width="9.140625" style="3" hidden="1" customWidth="1"/>
    <col min="19" max="16384" width="9.140625" style="3"/>
  </cols>
  <sheetData>
    <row r="1" spans="1:10" x14ac:dyDescent="0.2">
      <c r="A1" s="7"/>
      <c r="B1" s="7"/>
      <c r="C1" s="7"/>
      <c r="D1" s="8"/>
      <c r="E1" s="8"/>
      <c r="F1" s="7"/>
      <c r="G1" s="7"/>
      <c r="H1" s="7"/>
      <c r="I1" s="8"/>
      <c r="J1" s="9"/>
    </row>
    <row r="2" spans="1:10" x14ac:dyDescent="0.2">
      <c r="A2" s="7"/>
      <c r="B2" s="7"/>
      <c r="C2" s="7"/>
      <c r="D2" s="8"/>
      <c r="E2" s="8"/>
      <c r="F2" s="7"/>
      <c r="G2" s="7"/>
      <c r="H2" s="7"/>
      <c r="I2" s="8"/>
      <c r="J2" s="9"/>
    </row>
    <row r="3" spans="1:10" x14ac:dyDescent="0.2">
      <c r="A3" s="7"/>
      <c r="B3" s="7"/>
      <c r="C3" s="7"/>
      <c r="D3" s="8"/>
      <c r="E3" s="8"/>
      <c r="F3" s="7"/>
      <c r="G3" s="7"/>
      <c r="H3" s="7"/>
      <c r="I3" s="8"/>
      <c r="J3" s="9"/>
    </row>
    <row r="4" spans="1:10" x14ac:dyDescent="0.2">
      <c r="A4" s="84"/>
      <c r="B4" s="84"/>
      <c r="C4" s="84"/>
      <c r="D4" s="84"/>
      <c r="E4" s="84"/>
      <c r="F4" s="84"/>
      <c r="G4" s="84"/>
      <c r="H4" s="84"/>
      <c r="I4" s="84"/>
      <c r="J4" s="84"/>
    </row>
    <row r="5" spans="1:10" x14ac:dyDescent="0.2">
      <c r="A5" s="10"/>
      <c r="B5" s="10"/>
      <c r="C5" s="10"/>
      <c r="D5" s="10"/>
      <c r="E5" s="10"/>
      <c r="F5" s="10"/>
      <c r="G5" s="10"/>
      <c r="H5" s="10"/>
      <c r="I5" s="10"/>
      <c r="J5" s="10"/>
    </row>
    <row r="6" spans="1:10" ht="15.75" x14ac:dyDescent="0.2">
      <c r="A6" s="85"/>
      <c r="B6" s="85"/>
      <c r="C6" s="85"/>
      <c r="D6" s="85"/>
      <c r="E6" s="85"/>
      <c r="F6" s="85"/>
      <c r="G6" s="85"/>
      <c r="H6" s="85"/>
      <c r="I6" s="85"/>
      <c r="J6" s="85"/>
    </row>
    <row r="7" spans="1:10" ht="21.75" customHeight="1" x14ac:dyDescent="0.2">
      <c r="A7" s="86" t="s">
        <v>0</v>
      </c>
      <c r="B7" s="86"/>
      <c r="C7" s="86"/>
      <c r="D7" s="86"/>
      <c r="E7" s="86"/>
      <c r="F7" s="86"/>
      <c r="G7" s="86"/>
      <c r="H7" s="86"/>
      <c r="I7" s="86"/>
      <c r="J7" s="86"/>
    </row>
    <row r="8" spans="1:10" ht="11.25" customHeight="1" x14ac:dyDescent="0.25">
      <c r="A8" s="87" t="s">
        <v>37</v>
      </c>
      <c r="B8" s="87"/>
      <c r="C8" s="87"/>
      <c r="D8" s="87"/>
      <c r="E8" s="87"/>
      <c r="F8" s="22"/>
      <c r="G8" s="22"/>
      <c r="H8" s="22"/>
      <c r="I8" s="23"/>
      <c r="J8" s="24"/>
    </row>
    <row r="9" spans="1:10" ht="15.75" x14ac:dyDescent="0.25">
      <c r="A9" s="87" t="s">
        <v>1</v>
      </c>
      <c r="B9" s="87"/>
      <c r="C9" s="87"/>
      <c r="D9" s="87"/>
      <c r="E9" s="87"/>
      <c r="F9" s="87"/>
      <c r="G9" s="87"/>
      <c r="H9" s="87"/>
      <c r="I9" s="87"/>
      <c r="J9" s="24"/>
    </row>
    <row r="10" spans="1:10" ht="18.75" x14ac:dyDescent="0.3">
      <c r="A10" s="46"/>
      <c r="B10" s="83" t="s">
        <v>80</v>
      </c>
      <c r="C10" s="83"/>
      <c r="D10" s="83"/>
      <c r="E10" s="83"/>
      <c r="F10" s="83"/>
      <c r="G10" s="83"/>
      <c r="H10" s="83"/>
      <c r="I10" s="83"/>
      <c r="J10" s="83"/>
    </row>
    <row r="11" spans="1:10" x14ac:dyDescent="0.2">
      <c r="A11" s="6"/>
      <c r="B11" s="6"/>
      <c r="C11" s="6"/>
      <c r="D11" s="11"/>
      <c r="E11" s="11"/>
      <c r="F11" s="6"/>
      <c r="G11" s="6"/>
      <c r="H11" s="6"/>
      <c r="I11" s="91" t="s">
        <v>18</v>
      </c>
      <c r="J11" s="91"/>
    </row>
    <row r="12" spans="1:10" s="1" customFormat="1" ht="15.75" x14ac:dyDescent="0.25">
      <c r="A12" s="92" t="s">
        <v>2</v>
      </c>
      <c r="B12" s="93"/>
      <c r="C12" s="93"/>
      <c r="D12" s="94"/>
      <c r="E12" s="60">
        <v>45565</v>
      </c>
      <c r="F12" s="95" t="s">
        <v>3</v>
      </c>
      <c r="G12" s="96"/>
      <c r="H12" s="96"/>
      <c r="I12" s="97"/>
      <c r="J12" s="60">
        <v>45565</v>
      </c>
    </row>
    <row r="13" spans="1:10" s="1" customFormat="1" ht="15.75" x14ac:dyDescent="0.25">
      <c r="A13" s="25"/>
      <c r="B13" s="26"/>
      <c r="C13" s="26"/>
      <c r="D13" s="27"/>
      <c r="E13" s="21"/>
      <c r="F13" s="26"/>
      <c r="G13" s="26"/>
      <c r="H13" s="26"/>
      <c r="I13" s="26"/>
      <c r="J13" s="28"/>
    </row>
    <row r="14" spans="1:10" s="2" customFormat="1" ht="15.75" x14ac:dyDescent="0.25">
      <c r="A14" s="29" t="s">
        <v>9</v>
      </c>
      <c r="B14" s="29"/>
      <c r="C14" s="29"/>
      <c r="D14" s="29"/>
      <c r="E14" s="30">
        <f>SUM(E16+E19+E22+E28+E32)</f>
        <v>206242</v>
      </c>
      <c r="F14" s="29" t="s">
        <v>9</v>
      </c>
      <c r="G14" s="29"/>
      <c r="H14" s="29"/>
      <c r="I14" s="29"/>
      <c r="J14" s="30">
        <f>SUM(J23+J16)</f>
        <v>29142</v>
      </c>
    </row>
    <row r="15" spans="1:10" s="2" customFormat="1" ht="6.75" customHeight="1" x14ac:dyDescent="0.25">
      <c r="A15" s="73"/>
      <c r="B15" s="74"/>
      <c r="C15" s="74"/>
      <c r="D15" s="75"/>
      <c r="E15" s="80"/>
      <c r="F15" s="29"/>
      <c r="G15" s="76"/>
      <c r="H15" s="76"/>
      <c r="I15" s="76"/>
      <c r="J15" s="31"/>
    </row>
    <row r="16" spans="1:10" s="2" customFormat="1" ht="15.75" x14ac:dyDescent="0.25">
      <c r="A16" s="32"/>
      <c r="B16" s="74" t="s">
        <v>8</v>
      </c>
      <c r="C16" s="74"/>
      <c r="D16" s="74"/>
      <c r="E16" s="81">
        <v>10</v>
      </c>
      <c r="F16" s="76"/>
      <c r="G16" s="74" t="s">
        <v>39</v>
      </c>
      <c r="H16" s="72"/>
      <c r="I16" s="76"/>
      <c r="J16" s="30">
        <f>SUM(J17:J21)</f>
        <v>14727</v>
      </c>
    </row>
    <row r="17" spans="1:14" s="2" customFormat="1" ht="15.75" x14ac:dyDescent="0.25">
      <c r="A17" s="32"/>
      <c r="B17" s="74"/>
      <c r="C17" s="74"/>
      <c r="D17" s="74"/>
      <c r="E17" s="81"/>
      <c r="F17" s="76"/>
      <c r="G17" s="74"/>
      <c r="H17" s="72"/>
      <c r="I17" s="72" t="s">
        <v>21</v>
      </c>
      <c r="J17" s="33">
        <v>270</v>
      </c>
    </row>
    <row r="18" spans="1:14" s="2" customFormat="1" ht="15.75" x14ac:dyDescent="0.25">
      <c r="A18" s="32"/>
      <c r="B18" s="74"/>
      <c r="C18" s="74"/>
      <c r="D18" s="75"/>
      <c r="E18" s="81"/>
      <c r="F18" s="76"/>
      <c r="G18" s="76" t="s">
        <v>19</v>
      </c>
      <c r="H18" s="72"/>
      <c r="I18" s="72" t="s">
        <v>28</v>
      </c>
      <c r="J18" s="33">
        <v>2341</v>
      </c>
      <c r="L18" s="13" t="s">
        <v>36</v>
      </c>
    </row>
    <row r="19" spans="1:14" s="2" customFormat="1" ht="15.75" x14ac:dyDescent="0.25">
      <c r="A19" s="32"/>
      <c r="B19" s="74" t="s">
        <v>14</v>
      </c>
      <c r="C19" s="36"/>
      <c r="D19" s="37"/>
      <c r="E19" s="81">
        <f>SUM(E20)</f>
        <v>141755</v>
      </c>
      <c r="F19" s="76"/>
      <c r="G19" s="76"/>
      <c r="H19" s="72"/>
      <c r="I19" s="72" t="s">
        <v>35</v>
      </c>
      <c r="J19" s="33">
        <v>889</v>
      </c>
    </row>
    <row r="20" spans="1:14" s="2" customFormat="1" ht="15.75" x14ac:dyDescent="0.25">
      <c r="A20" s="32"/>
      <c r="B20" s="36"/>
      <c r="C20" s="36"/>
      <c r="D20" s="36" t="s">
        <v>66</v>
      </c>
      <c r="E20" s="82">
        <v>141755</v>
      </c>
      <c r="F20" s="76"/>
      <c r="G20" s="76"/>
      <c r="H20" s="72"/>
      <c r="I20" s="56" t="s">
        <v>42</v>
      </c>
      <c r="J20" s="33">
        <v>11227</v>
      </c>
    </row>
    <row r="21" spans="1:14" s="2" customFormat="1" ht="15.75" x14ac:dyDescent="0.25">
      <c r="A21" s="32"/>
      <c r="B21" s="39"/>
      <c r="C21" s="36"/>
      <c r="D21" s="37"/>
      <c r="E21" s="81"/>
      <c r="F21" s="76"/>
      <c r="G21" s="76"/>
      <c r="H21" s="72"/>
      <c r="I21" s="56"/>
      <c r="J21" s="33"/>
    </row>
    <row r="22" spans="1:14" ht="15.75" x14ac:dyDescent="0.25">
      <c r="A22" s="32"/>
      <c r="B22" s="74" t="s">
        <v>67</v>
      </c>
      <c r="C22" s="74"/>
      <c r="D22" s="74"/>
      <c r="E22" s="81">
        <f>E23+E24+E25+E26</f>
        <v>41037</v>
      </c>
      <c r="F22" s="76"/>
      <c r="G22" s="76"/>
      <c r="H22" s="72"/>
      <c r="I22" s="72"/>
      <c r="J22" s="33"/>
      <c r="N22" s="12" t="s">
        <v>36</v>
      </c>
    </row>
    <row r="23" spans="1:14" ht="15.75" x14ac:dyDescent="0.25">
      <c r="A23" s="32"/>
      <c r="B23" s="36"/>
      <c r="C23" s="74"/>
      <c r="D23" s="37" t="s">
        <v>13</v>
      </c>
      <c r="E23" s="82">
        <v>21959</v>
      </c>
      <c r="F23" s="34"/>
      <c r="G23" s="74" t="s">
        <v>40</v>
      </c>
      <c r="H23" s="74"/>
      <c r="I23" s="74"/>
      <c r="J23" s="35">
        <f>SUM(J24:J26)</f>
        <v>14415</v>
      </c>
    </row>
    <row r="24" spans="1:14" ht="15.75" x14ac:dyDescent="0.25">
      <c r="A24" s="32"/>
      <c r="B24" s="39"/>
      <c r="C24" s="39"/>
      <c r="D24" s="41" t="s">
        <v>7</v>
      </c>
      <c r="E24" s="82">
        <v>19345</v>
      </c>
      <c r="F24" s="34"/>
      <c r="G24" s="76"/>
      <c r="H24" s="72"/>
      <c r="I24" s="72" t="s">
        <v>11</v>
      </c>
      <c r="J24" s="38">
        <v>31</v>
      </c>
    </row>
    <row r="25" spans="1:14" ht="15.75" x14ac:dyDescent="0.25">
      <c r="A25" s="32"/>
      <c r="B25" s="39"/>
      <c r="C25" s="39"/>
      <c r="D25" s="41" t="s">
        <v>33</v>
      </c>
      <c r="E25" s="82">
        <v>5081</v>
      </c>
      <c r="F25" s="34"/>
      <c r="G25" s="76"/>
      <c r="H25" s="72"/>
      <c r="I25" s="72" t="s">
        <v>12</v>
      </c>
      <c r="J25" s="38">
        <v>1233</v>
      </c>
      <c r="N25"/>
    </row>
    <row r="26" spans="1:14" ht="15.75" x14ac:dyDescent="0.25">
      <c r="A26" s="32"/>
      <c r="B26" s="39"/>
      <c r="C26" s="39"/>
      <c r="D26" s="41" t="s">
        <v>22</v>
      </c>
      <c r="E26" s="82">
        <v>-5348</v>
      </c>
      <c r="F26" s="34"/>
      <c r="G26" s="72"/>
      <c r="H26" s="98" t="s">
        <v>38</v>
      </c>
      <c r="I26" s="98"/>
      <c r="J26" s="38">
        <v>13151</v>
      </c>
    </row>
    <row r="27" spans="1:14" ht="15.75" x14ac:dyDescent="0.25">
      <c r="A27" s="32"/>
      <c r="B27" s="39"/>
      <c r="C27" s="39"/>
      <c r="D27" s="41"/>
      <c r="E27" s="82"/>
      <c r="F27" s="34"/>
      <c r="G27" s="72"/>
      <c r="H27" s="72"/>
      <c r="I27" s="72"/>
      <c r="J27" s="38"/>
    </row>
    <row r="28" spans="1:14" ht="15.75" x14ac:dyDescent="0.25">
      <c r="A28" s="32"/>
      <c r="B28" s="74" t="s">
        <v>6</v>
      </c>
      <c r="C28" s="74"/>
      <c r="D28" s="74"/>
      <c r="E28" s="81">
        <f>E29+E30</f>
        <v>15584</v>
      </c>
      <c r="F28" s="34"/>
      <c r="G28" s="72"/>
      <c r="H28" s="72"/>
      <c r="I28" s="72"/>
      <c r="J28" s="40"/>
    </row>
    <row r="29" spans="1:14" ht="15.75" x14ac:dyDescent="0.25">
      <c r="A29" s="32"/>
      <c r="B29" s="39"/>
      <c r="C29" s="44"/>
      <c r="D29" s="41" t="s">
        <v>68</v>
      </c>
      <c r="E29" s="82">
        <v>15655</v>
      </c>
      <c r="F29" s="29" t="s">
        <v>30</v>
      </c>
      <c r="G29" s="42"/>
      <c r="H29" s="42"/>
      <c r="I29" s="43"/>
      <c r="J29" s="35">
        <f>J31+J40</f>
        <v>49228</v>
      </c>
    </row>
    <row r="30" spans="1:14" ht="15.75" x14ac:dyDescent="0.25">
      <c r="A30" s="29"/>
      <c r="B30" s="74"/>
      <c r="C30" s="74"/>
      <c r="D30" s="39" t="s">
        <v>46</v>
      </c>
      <c r="E30" s="82">
        <v>-71</v>
      </c>
      <c r="F30" s="29"/>
      <c r="G30" s="42"/>
      <c r="H30" s="42"/>
      <c r="I30" s="42"/>
      <c r="J30" s="35"/>
    </row>
    <row r="31" spans="1:14" ht="15.75" x14ac:dyDescent="0.25">
      <c r="A31" s="29"/>
      <c r="B31" s="74"/>
      <c r="C31" s="74"/>
      <c r="D31" s="39"/>
      <c r="E31" s="82"/>
      <c r="F31" s="73" t="s">
        <v>20</v>
      </c>
      <c r="G31" s="29"/>
      <c r="H31" s="29"/>
      <c r="I31" s="29"/>
      <c r="J31" s="35">
        <f>J33</f>
        <v>49228</v>
      </c>
    </row>
    <row r="32" spans="1:14" ht="15.75" x14ac:dyDescent="0.25">
      <c r="A32" s="29"/>
      <c r="B32" s="74" t="s">
        <v>15</v>
      </c>
      <c r="C32" s="74"/>
      <c r="D32" s="74"/>
      <c r="E32" s="81">
        <f>E33+E34</f>
        <v>7856</v>
      </c>
      <c r="F32" s="39"/>
      <c r="G32" s="76"/>
      <c r="H32" s="76"/>
      <c r="I32" s="76"/>
      <c r="J32" s="35"/>
    </row>
    <row r="33" spans="1:10" ht="15.75" x14ac:dyDescent="0.25">
      <c r="A33" s="29"/>
      <c r="B33" s="39"/>
      <c r="C33" s="39"/>
      <c r="D33" s="41" t="s">
        <v>69</v>
      </c>
      <c r="E33" s="82">
        <v>8168</v>
      </c>
      <c r="F33" s="39"/>
      <c r="G33" s="74" t="s">
        <v>41</v>
      </c>
      <c r="H33" s="76"/>
      <c r="I33" s="76"/>
      <c r="J33" s="35">
        <f>SUM(J34:J38)</f>
        <v>49228</v>
      </c>
    </row>
    <row r="34" spans="1:10" ht="15.75" x14ac:dyDescent="0.25">
      <c r="A34" s="29"/>
      <c r="B34" s="39"/>
      <c r="C34" s="39"/>
      <c r="D34" s="36" t="s">
        <v>49</v>
      </c>
      <c r="E34" s="82">
        <v>-312</v>
      </c>
      <c r="F34" s="39"/>
      <c r="G34" s="76"/>
      <c r="H34" s="76"/>
      <c r="I34" s="72" t="s">
        <v>21</v>
      </c>
      <c r="J34" s="38">
        <v>0</v>
      </c>
    </row>
    <row r="35" spans="1:10" ht="15.75" x14ac:dyDescent="0.25">
      <c r="A35" s="29"/>
      <c r="B35" s="39"/>
      <c r="C35" s="39"/>
      <c r="D35" s="36"/>
      <c r="E35" s="82"/>
      <c r="F35" s="39"/>
      <c r="G35" s="76"/>
      <c r="H35" s="76"/>
      <c r="I35" s="72" t="s">
        <v>28</v>
      </c>
      <c r="J35" s="38">
        <v>2242</v>
      </c>
    </row>
    <row r="36" spans="1:10" ht="15.75" x14ac:dyDescent="0.25">
      <c r="A36" s="29" t="s">
        <v>30</v>
      </c>
      <c r="B36" s="39"/>
      <c r="C36" s="39"/>
      <c r="D36" s="41"/>
      <c r="E36" s="81">
        <f>E37+E49</f>
        <v>75701</v>
      </c>
      <c r="F36" s="39"/>
      <c r="G36" s="76"/>
      <c r="H36" s="76"/>
      <c r="I36" s="72" t="s">
        <v>35</v>
      </c>
      <c r="J36" s="38">
        <v>6538</v>
      </c>
    </row>
    <row r="37" spans="1:10" ht="15.75" x14ac:dyDescent="0.25">
      <c r="A37" s="29" t="s">
        <v>10</v>
      </c>
      <c r="B37" s="39"/>
      <c r="C37" s="39"/>
      <c r="D37" s="41"/>
      <c r="E37" s="81">
        <f>E39+E44+E45</f>
        <v>71850</v>
      </c>
      <c r="F37" s="39"/>
      <c r="G37" s="76"/>
      <c r="H37" s="76"/>
      <c r="I37" s="56" t="s">
        <v>42</v>
      </c>
      <c r="J37" s="38">
        <v>40448</v>
      </c>
    </row>
    <row r="38" spans="1:10" ht="15.75" x14ac:dyDescent="0.25">
      <c r="A38" s="29"/>
      <c r="B38" s="39"/>
      <c r="C38" s="39"/>
      <c r="D38" s="44"/>
      <c r="E38" s="81"/>
      <c r="F38" s="39"/>
      <c r="G38" s="76"/>
      <c r="H38" s="76"/>
      <c r="I38" s="56"/>
      <c r="J38" s="38"/>
    </row>
    <row r="39" spans="1:10" ht="15.75" x14ac:dyDescent="0.25">
      <c r="A39" s="29"/>
      <c r="B39" s="74" t="s">
        <v>67</v>
      </c>
      <c r="C39" s="74"/>
      <c r="D39" s="45"/>
      <c r="E39" s="81">
        <f>E40+E41+E42+E43</f>
        <v>63680</v>
      </c>
      <c r="F39" s="34"/>
      <c r="G39" s="72"/>
      <c r="H39" s="72"/>
      <c r="I39" s="41"/>
      <c r="J39" s="40"/>
    </row>
    <row r="40" spans="1:10" ht="15.75" x14ac:dyDescent="0.25">
      <c r="A40" s="29"/>
      <c r="B40" s="39"/>
      <c r="C40" s="74"/>
      <c r="D40" s="37" t="s">
        <v>13</v>
      </c>
      <c r="E40" s="82">
        <v>28875</v>
      </c>
      <c r="F40" s="34"/>
      <c r="G40" s="72"/>
      <c r="H40" s="72"/>
      <c r="I40" s="72"/>
      <c r="J40" s="30"/>
    </row>
    <row r="41" spans="1:10" ht="15.75" x14ac:dyDescent="0.25">
      <c r="A41" s="29"/>
      <c r="B41" s="39"/>
      <c r="C41" s="39"/>
      <c r="D41" s="41" t="s">
        <v>7</v>
      </c>
      <c r="E41" s="82">
        <v>30961</v>
      </c>
      <c r="F41" s="34"/>
      <c r="G41" s="72"/>
      <c r="H41" s="72"/>
      <c r="I41" s="41"/>
      <c r="J41" s="38"/>
    </row>
    <row r="42" spans="1:10" ht="15.75" x14ac:dyDescent="0.25">
      <c r="A42" s="29"/>
      <c r="B42" s="39"/>
      <c r="C42" s="39"/>
      <c r="D42" s="41" t="s">
        <v>33</v>
      </c>
      <c r="E42" s="82">
        <v>6439</v>
      </c>
      <c r="F42" s="34"/>
      <c r="G42" s="72"/>
      <c r="H42" s="72"/>
      <c r="I42" s="72"/>
      <c r="J42" s="38"/>
    </row>
    <row r="43" spans="1:10" ht="15.75" x14ac:dyDescent="0.25">
      <c r="A43" s="29"/>
      <c r="B43" s="39"/>
      <c r="C43" s="39"/>
      <c r="D43" s="41" t="s">
        <v>22</v>
      </c>
      <c r="E43" s="82">
        <v>-2595</v>
      </c>
      <c r="F43" s="34"/>
      <c r="G43" s="72"/>
      <c r="H43" s="72"/>
      <c r="I43" s="72"/>
      <c r="J43" s="38"/>
    </row>
    <row r="44" spans="1:10" ht="15.75" x14ac:dyDescent="0.25">
      <c r="A44" s="29"/>
      <c r="B44" s="74"/>
      <c r="C44" s="74"/>
      <c r="D44" s="74"/>
      <c r="E44" s="81"/>
      <c r="F44" s="34"/>
      <c r="G44" s="34"/>
      <c r="H44" s="34"/>
      <c r="I44" s="34"/>
      <c r="J44" s="40"/>
    </row>
    <row r="45" spans="1:10" ht="15.75" x14ac:dyDescent="0.25">
      <c r="A45" s="29"/>
      <c r="B45" s="74" t="s">
        <v>29</v>
      </c>
      <c r="C45" s="74"/>
      <c r="D45" s="74"/>
      <c r="E45" s="81">
        <f>E46+E47</f>
        <v>8170</v>
      </c>
      <c r="F45" s="34"/>
      <c r="G45" s="34"/>
      <c r="H45" s="34"/>
      <c r="I45" s="72"/>
      <c r="J45" s="40"/>
    </row>
    <row r="46" spans="1:10" ht="15.75" x14ac:dyDescent="0.25">
      <c r="A46" s="29"/>
      <c r="B46" s="39"/>
      <c r="C46" s="39"/>
      <c r="D46" s="41" t="s">
        <v>70</v>
      </c>
      <c r="E46" s="82">
        <v>8316</v>
      </c>
      <c r="F46" s="34"/>
      <c r="G46" s="34"/>
      <c r="H46" s="34"/>
      <c r="I46" s="34"/>
      <c r="J46" s="40"/>
    </row>
    <row r="47" spans="1:10" ht="15.75" x14ac:dyDescent="0.25">
      <c r="A47" s="29"/>
      <c r="B47" s="39"/>
      <c r="C47" s="39"/>
      <c r="D47" s="39" t="s">
        <v>46</v>
      </c>
      <c r="E47" s="82">
        <v>-146</v>
      </c>
      <c r="F47" s="34"/>
      <c r="G47" s="34"/>
      <c r="H47" s="34"/>
      <c r="I47" s="34"/>
      <c r="J47" s="40"/>
    </row>
    <row r="48" spans="1:10" ht="15.75" x14ac:dyDescent="0.25">
      <c r="A48" s="29"/>
      <c r="B48" s="39"/>
      <c r="C48" s="39"/>
      <c r="D48" s="44"/>
      <c r="E48" s="82"/>
      <c r="F48" s="34"/>
      <c r="G48" s="34"/>
      <c r="H48" s="34"/>
      <c r="I48" s="34"/>
      <c r="J48" s="40"/>
    </row>
    <row r="49" spans="1:29" ht="15.75" x14ac:dyDescent="0.25">
      <c r="A49" s="29" t="s">
        <v>71</v>
      </c>
      <c r="B49" s="29"/>
      <c r="C49" s="29"/>
      <c r="D49" s="29"/>
      <c r="E49" s="81">
        <f>E50+E52+E63</f>
        <v>3851</v>
      </c>
      <c r="F49" s="77" t="s">
        <v>62</v>
      </c>
      <c r="G49" s="34"/>
      <c r="H49" s="34"/>
      <c r="I49" s="34"/>
      <c r="J49" s="35">
        <f>J51+J52+J53+J54</f>
        <v>203573</v>
      </c>
    </row>
    <row r="50" spans="1:29" ht="15.75" x14ac:dyDescent="0.25">
      <c r="A50" s="29"/>
      <c r="B50" s="46" t="s">
        <v>52</v>
      </c>
      <c r="C50" s="46"/>
      <c r="D50" s="46"/>
      <c r="E50" s="81">
        <f>E51</f>
        <v>10</v>
      </c>
      <c r="F50" s="34"/>
      <c r="G50" s="34"/>
      <c r="H50" s="34"/>
      <c r="I50" s="34"/>
      <c r="J50" s="40"/>
    </row>
    <row r="51" spans="1:29" ht="15.75" x14ac:dyDescent="0.25">
      <c r="A51" s="29"/>
      <c r="B51" s="46"/>
      <c r="C51" s="46"/>
      <c r="D51" s="39" t="s">
        <v>51</v>
      </c>
      <c r="E51" s="82">
        <v>10</v>
      </c>
      <c r="F51" s="34"/>
      <c r="G51" s="34"/>
      <c r="H51" s="34"/>
      <c r="I51" s="78" t="s">
        <v>63</v>
      </c>
      <c r="J51" s="38">
        <v>186394</v>
      </c>
    </row>
    <row r="52" spans="1:29" ht="15.75" x14ac:dyDescent="0.25">
      <c r="A52" s="29"/>
      <c r="B52" s="46" t="s">
        <v>5</v>
      </c>
      <c r="C52" s="46"/>
      <c r="D52" s="39"/>
      <c r="E52" s="81">
        <f>E54+E58+E61</f>
        <v>3841</v>
      </c>
      <c r="F52" s="34"/>
      <c r="G52" s="34"/>
      <c r="H52" s="34"/>
      <c r="I52" s="78" t="s">
        <v>59</v>
      </c>
      <c r="J52" s="38">
        <v>6840</v>
      </c>
    </row>
    <row r="53" spans="1:29" ht="13.5" customHeight="1" x14ac:dyDescent="0.25">
      <c r="A53" s="29"/>
      <c r="B53" s="46"/>
      <c r="C53" s="46"/>
      <c r="D53" s="46"/>
      <c r="E53" s="81"/>
      <c r="F53" s="34"/>
      <c r="G53" s="34"/>
      <c r="H53" s="34"/>
      <c r="I53" s="78" t="s">
        <v>64</v>
      </c>
      <c r="J53" s="38">
        <v>8866</v>
      </c>
    </row>
    <row r="54" spans="1:29" ht="15.75" x14ac:dyDescent="0.25">
      <c r="A54" s="29"/>
      <c r="B54" s="46"/>
      <c r="C54" s="46" t="s">
        <v>25</v>
      </c>
      <c r="D54" s="46"/>
      <c r="E54" s="81">
        <f>E55+E56+E57</f>
        <v>3261</v>
      </c>
      <c r="F54" s="34"/>
      <c r="G54" s="34"/>
      <c r="H54" s="34"/>
      <c r="I54" s="79" t="s">
        <v>65</v>
      </c>
      <c r="J54" s="35">
        <f>J55+J56</f>
        <v>1473</v>
      </c>
    </row>
    <row r="55" spans="1:29" ht="15.75" x14ac:dyDescent="0.25">
      <c r="A55" s="29"/>
      <c r="B55" s="46"/>
      <c r="C55" s="46"/>
      <c r="D55" s="39" t="s">
        <v>26</v>
      </c>
      <c r="E55" s="82">
        <v>2422</v>
      </c>
      <c r="F55" s="34"/>
      <c r="G55" s="34"/>
      <c r="H55" s="34"/>
      <c r="I55" s="78" t="s">
        <v>73</v>
      </c>
      <c r="J55" s="38">
        <v>17773</v>
      </c>
    </row>
    <row r="56" spans="1:29" ht="15.75" x14ac:dyDescent="0.25">
      <c r="A56" s="29"/>
      <c r="B56" s="46"/>
      <c r="C56" s="46"/>
      <c r="D56" s="39" t="s">
        <v>27</v>
      </c>
      <c r="E56" s="82">
        <v>1867</v>
      </c>
      <c r="F56" s="34"/>
      <c r="G56" s="34"/>
      <c r="H56" s="34"/>
      <c r="I56" s="78" t="s">
        <v>72</v>
      </c>
      <c r="J56" s="38">
        <v>-16300</v>
      </c>
    </row>
    <row r="57" spans="1:29" ht="15.75" x14ac:dyDescent="0.25">
      <c r="A57" s="29"/>
      <c r="B57" s="46"/>
      <c r="C57" s="46"/>
      <c r="D57" s="39" t="s">
        <v>17</v>
      </c>
      <c r="E57" s="82">
        <v>-1028</v>
      </c>
      <c r="F57" s="34"/>
      <c r="G57" s="34"/>
      <c r="H57" s="34"/>
      <c r="I57" s="78"/>
      <c r="J57" s="38"/>
    </row>
    <row r="58" spans="1:29" ht="15.75" x14ac:dyDescent="0.25">
      <c r="A58" s="32"/>
      <c r="B58" s="74"/>
      <c r="C58" s="74" t="s">
        <v>54</v>
      </c>
      <c r="D58" s="74"/>
      <c r="E58" s="81">
        <f>SUM(E59:E60)</f>
        <v>545</v>
      </c>
      <c r="F58" s="34"/>
      <c r="G58" s="34"/>
      <c r="H58" s="34"/>
      <c r="I58" s="78"/>
      <c r="J58" s="38"/>
    </row>
    <row r="59" spans="1:29" ht="15.75" x14ac:dyDescent="0.25">
      <c r="A59" s="32"/>
      <c r="B59" s="36"/>
      <c r="C59" s="44"/>
      <c r="D59" s="41" t="s">
        <v>16</v>
      </c>
      <c r="E59" s="82">
        <v>1989</v>
      </c>
      <c r="F59" s="34"/>
      <c r="G59" s="34"/>
      <c r="H59" s="34"/>
      <c r="I59" s="78"/>
      <c r="J59" s="38">
        <v>0</v>
      </c>
    </row>
    <row r="60" spans="1:29" ht="15.75" x14ac:dyDescent="0.25">
      <c r="A60" s="32"/>
      <c r="B60" s="39"/>
      <c r="C60" s="44"/>
      <c r="D60" s="41" t="s">
        <v>17</v>
      </c>
      <c r="E60" s="82">
        <v>-1444</v>
      </c>
      <c r="F60" s="34"/>
      <c r="G60" s="34"/>
      <c r="H60" s="34"/>
      <c r="I60" s="34"/>
      <c r="J60" s="40"/>
    </row>
    <row r="61" spans="1:29" ht="15.75" x14ac:dyDescent="0.25">
      <c r="A61" s="32"/>
      <c r="B61" s="74"/>
      <c r="C61" s="74" t="s">
        <v>47</v>
      </c>
      <c r="D61" s="55"/>
      <c r="E61" s="81">
        <f>E62</f>
        <v>35</v>
      </c>
      <c r="F61" s="34"/>
      <c r="G61" s="34"/>
      <c r="H61" s="34"/>
      <c r="I61" s="34"/>
      <c r="J61" s="40"/>
      <c r="K61" s="2"/>
    </row>
    <row r="62" spans="1:29" s="2" customFormat="1" ht="15.75" x14ac:dyDescent="0.25">
      <c r="A62" s="32"/>
      <c r="B62" s="39"/>
      <c r="C62" s="39"/>
      <c r="D62" s="39" t="s">
        <v>48</v>
      </c>
      <c r="E62" s="82">
        <v>35</v>
      </c>
      <c r="F62" s="34"/>
      <c r="G62" s="34"/>
      <c r="H62" s="34"/>
      <c r="I62" s="34"/>
      <c r="J62" s="40"/>
      <c r="K62" s="3"/>
      <c r="Y62" s="57"/>
      <c r="Z62" s="58"/>
      <c r="AA62" s="58"/>
      <c r="AB62" s="58"/>
      <c r="AC62" s="59"/>
    </row>
    <row r="63" spans="1:29" ht="15.75" x14ac:dyDescent="0.25">
      <c r="A63" s="32"/>
      <c r="B63" s="74" t="s">
        <v>24</v>
      </c>
      <c r="C63" s="44"/>
      <c r="D63" s="37"/>
      <c r="E63" s="30">
        <f>SUM(E64:E65)</f>
        <v>0</v>
      </c>
      <c r="F63" s="34"/>
      <c r="G63" s="34"/>
      <c r="H63" s="34"/>
      <c r="I63" s="34"/>
      <c r="J63" s="40"/>
    </row>
    <row r="64" spans="1:29" ht="15.75" x14ac:dyDescent="0.25">
      <c r="A64" s="32"/>
      <c r="B64" s="36"/>
      <c r="C64" s="44"/>
      <c r="D64" s="41" t="s">
        <v>23</v>
      </c>
      <c r="E64" s="33">
        <v>394</v>
      </c>
      <c r="F64" s="34"/>
      <c r="G64" s="34"/>
      <c r="H64" s="34"/>
      <c r="I64" s="34"/>
      <c r="J64" s="40"/>
    </row>
    <row r="65" spans="1:26" ht="15.75" x14ac:dyDescent="0.25">
      <c r="A65" s="32"/>
      <c r="B65" s="36"/>
      <c r="C65" s="44"/>
      <c r="D65" s="41" t="s">
        <v>34</v>
      </c>
      <c r="E65" s="33">
        <v>-394</v>
      </c>
      <c r="F65" s="34"/>
      <c r="G65" s="34"/>
      <c r="H65" s="34"/>
      <c r="I65" s="34"/>
      <c r="J65" s="40"/>
    </row>
    <row r="66" spans="1:26" ht="15.75" x14ac:dyDescent="0.25">
      <c r="A66" s="47"/>
      <c r="B66" s="48"/>
      <c r="C66" s="48"/>
      <c r="D66" s="49"/>
      <c r="E66" s="50"/>
      <c r="F66" s="51"/>
      <c r="G66" s="51"/>
      <c r="H66" s="51"/>
      <c r="I66" s="51"/>
      <c r="J66" s="52"/>
    </row>
    <row r="67" spans="1:26" ht="15.75" x14ac:dyDescent="0.25">
      <c r="A67" s="99" t="s">
        <v>31</v>
      </c>
      <c r="B67" s="100"/>
      <c r="C67" s="100"/>
      <c r="D67" s="101"/>
      <c r="E67" s="30">
        <f>SUM(E14+E37+E49)</f>
        <v>281943</v>
      </c>
      <c r="F67" s="102" t="s">
        <v>32</v>
      </c>
      <c r="G67" s="102"/>
      <c r="H67" s="102"/>
      <c r="I67" s="102"/>
      <c r="J67" s="30">
        <f>SUM(J40+J14+J33+J49)</f>
        <v>281943</v>
      </c>
      <c r="K67" s="2"/>
    </row>
    <row r="68" spans="1:26" x14ac:dyDescent="0.2">
      <c r="A68" s="14"/>
      <c r="B68" s="15"/>
      <c r="C68" s="15"/>
      <c r="D68" s="16"/>
      <c r="E68" s="17"/>
      <c r="F68" s="18"/>
      <c r="G68" s="18"/>
      <c r="H68" s="18"/>
      <c r="I68" s="18"/>
      <c r="J68" s="19"/>
      <c r="K68" s="2"/>
    </row>
    <row r="69" spans="1:26" ht="15.75" x14ac:dyDescent="0.25">
      <c r="A69" s="53"/>
      <c r="B69" s="53"/>
      <c r="C69" s="53"/>
      <c r="D69" s="54"/>
      <c r="E69" s="54"/>
      <c r="F69" s="53"/>
      <c r="G69" s="53"/>
      <c r="H69" s="53"/>
      <c r="I69" s="103"/>
      <c r="J69" s="103"/>
    </row>
    <row r="70" spans="1:26" ht="15.75" x14ac:dyDescent="0.25">
      <c r="A70" s="90" t="s">
        <v>45</v>
      </c>
      <c r="B70" s="90"/>
      <c r="C70" s="90"/>
      <c r="D70" s="90"/>
      <c r="E70" s="61"/>
      <c r="F70" s="104" t="s">
        <v>56</v>
      </c>
      <c r="G70" s="104"/>
      <c r="H70" s="104"/>
      <c r="I70" s="104"/>
      <c r="J70" s="104"/>
    </row>
    <row r="71" spans="1:26" ht="15.75" x14ac:dyDescent="0.25">
      <c r="A71" s="71"/>
      <c r="B71" s="71"/>
      <c r="C71" s="71"/>
      <c r="D71" s="71"/>
      <c r="E71" s="61"/>
      <c r="F71" s="67"/>
      <c r="G71" s="67"/>
      <c r="H71" s="67"/>
      <c r="I71" s="67"/>
      <c r="J71" s="67"/>
    </row>
    <row r="72" spans="1:26" s="2" customFormat="1" ht="13.5" customHeight="1" x14ac:dyDescent="0.25">
      <c r="A72" s="90" t="s">
        <v>58</v>
      </c>
      <c r="B72" s="90"/>
      <c r="C72" s="90"/>
      <c r="D72" s="90"/>
      <c r="E72" s="64"/>
      <c r="F72" s="89" t="s">
        <v>4</v>
      </c>
      <c r="G72" s="89"/>
      <c r="H72" s="89"/>
      <c r="I72" s="89"/>
      <c r="J72" s="89"/>
      <c r="K72" s="3"/>
      <c r="L72" s="3"/>
      <c r="M72" s="3"/>
      <c r="N72" s="3"/>
    </row>
    <row r="73" spans="1:26" s="2" customFormat="1" ht="15.75" x14ac:dyDescent="0.25">
      <c r="A73" s="88" t="s">
        <v>75</v>
      </c>
      <c r="B73" s="88"/>
      <c r="C73" s="88"/>
      <c r="D73" s="88"/>
      <c r="E73" s="70"/>
      <c r="F73" s="89" t="s">
        <v>57</v>
      </c>
      <c r="G73" s="89"/>
      <c r="H73" s="89"/>
      <c r="I73" s="89"/>
      <c r="J73" s="89"/>
      <c r="K73" s="3"/>
    </row>
    <row r="74" spans="1:26" ht="15.75" x14ac:dyDescent="0.25">
      <c r="A74" s="63"/>
      <c r="B74" s="63"/>
      <c r="C74" s="63"/>
      <c r="D74" s="63"/>
      <c r="E74" s="70"/>
      <c r="F74" s="70"/>
      <c r="G74" s="70"/>
      <c r="H74" s="70"/>
      <c r="I74" s="65"/>
      <c r="J74" s="62"/>
      <c r="L74" s="2"/>
      <c r="M74" s="2"/>
      <c r="N74" s="2"/>
    </row>
    <row r="75" spans="1:26" ht="15.75" x14ac:dyDescent="0.25">
      <c r="A75" s="90" t="s">
        <v>58</v>
      </c>
      <c r="B75" s="90"/>
      <c r="C75" s="90"/>
      <c r="D75" s="90"/>
      <c r="E75" s="71"/>
      <c r="F75" s="90" t="s">
        <v>44</v>
      </c>
      <c r="G75" s="88"/>
      <c r="H75" s="88"/>
      <c r="I75" s="88"/>
      <c r="J75" s="88"/>
      <c r="W75" s="105"/>
      <c r="X75" s="105"/>
      <c r="Y75" s="105"/>
      <c r="Z75" s="105"/>
    </row>
    <row r="76" spans="1:26" ht="15.75" x14ac:dyDescent="0.25">
      <c r="A76" s="106" t="s">
        <v>55</v>
      </c>
      <c r="B76" s="106"/>
      <c r="C76" s="106"/>
      <c r="D76" s="106"/>
      <c r="E76" s="66"/>
      <c r="F76" s="71"/>
      <c r="G76" s="61"/>
      <c r="H76" s="61"/>
      <c r="I76" s="61"/>
      <c r="J76" s="62"/>
      <c r="W76" s="107"/>
      <c r="X76" s="108"/>
      <c r="Y76" s="108"/>
      <c r="Z76" s="108"/>
    </row>
    <row r="77" spans="1:26" ht="15.75" x14ac:dyDescent="0.25">
      <c r="A77" s="70"/>
      <c r="B77" s="70"/>
      <c r="C77" s="70"/>
      <c r="D77" s="65"/>
      <c r="E77" s="66"/>
      <c r="F77" s="106" t="s">
        <v>76</v>
      </c>
      <c r="G77" s="106"/>
      <c r="H77" s="106"/>
      <c r="I77" s="106"/>
      <c r="J77" s="106"/>
    </row>
    <row r="78" spans="1:26" ht="15.75" x14ac:dyDescent="0.25">
      <c r="A78" s="90"/>
      <c r="B78" s="90"/>
      <c r="C78" s="90"/>
      <c r="D78" s="90"/>
      <c r="E78" s="66"/>
      <c r="F78" s="109"/>
      <c r="G78" s="109"/>
      <c r="H78" s="109"/>
      <c r="I78" s="109"/>
      <c r="J78" s="109"/>
    </row>
    <row r="79" spans="1:26" ht="15.75" x14ac:dyDescent="0.25">
      <c r="A79" s="90" t="s">
        <v>81</v>
      </c>
      <c r="B79" s="90"/>
      <c r="C79" s="90"/>
      <c r="D79" s="90"/>
      <c r="E79" s="70"/>
      <c r="F79" s="109" t="s">
        <v>50</v>
      </c>
      <c r="G79" s="88"/>
      <c r="H79" s="88"/>
      <c r="I79" s="88"/>
      <c r="J79" s="88"/>
    </row>
    <row r="80" spans="1:26" ht="15.75" x14ac:dyDescent="0.25">
      <c r="A80" s="106" t="s">
        <v>74</v>
      </c>
      <c r="B80" s="106"/>
      <c r="C80" s="106"/>
      <c r="D80" s="106"/>
      <c r="E80" s="70"/>
      <c r="F80" s="109"/>
      <c r="G80" s="109"/>
      <c r="H80" s="109"/>
      <c r="I80" s="109"/>
      <c r="J80" s="109"/>
    </row>
    <row r="81" spans="1:11" ht="15.75" x14ac:dyDescent="0.25">
      <c r="A81" s="63"/>
      <c r="B81" s="63"/>
      <c r="C81" s="63"/>
      <c r="D81" s="66"/>
      <c r="E81" s="70"/>
      <c r="F81" s="106" t="s">
        <v>77</v>
      </c>
      <c r="G81" s="106"/>
      <c r="H81" s="106"/>
      <c r="I81" s="106"/>
      <c r="J81" s="106"/>
    </row>
    <row r="82" spans="1:11" ht="15.75" x14ac:dyDescent="0.25">
      <c r="A82" s="63"/>
      <c r="B82" s="63"/>
      <c r="C82" s="63"/>
      <c r="E82" s="70"/>
      <c r="F82" s="70"/>
      <c r="G82" s="70"/>
      <c r="H82" s="70"/>
      <c r="I82" s="70"/>
      <c r="J82" s="70"/>
    </row>
    <row r="83" spans="1:11" ht="15.75" x14ac:dyDescent="0.25">
      <c r="A83" s="67" t="s">
        <v>43</v>
      </c>
      <c r="B83" s="67"/>
      <c r="C83" s="67"/>
      <c r="D83" s="66"/>
      <c r="E83" s="67"/>
      <c r="F83" s="67"/>
      <c r="G83" s="67"/>
      <c r="H83" s="67"/>
      <c r="I83" s="67"/>
      <c r="J83" s="70"/>
    </row>
    <row r="84" spans="1:11" ht="15.75" x14ac:dyDescent="0.25">
      <c r="A84" s="106" t="s">
        <v>61</v>
      </c>
      <c r="B84" s="106"/>
      <c r="C84" s="106"/>
      <c r="D84" s="106"/>
      <c r="E84" s="106"/>
      <c r="F84" s="63"/>
      <c r="G84" s="106" t="s">
        <v>53</v>
      </c>
      <c r="H84" s="106"/>
      <c r="I84" s="106"/>
      <c r="J84" s="106"/>
    </row>
    <row r="85" spans="1:11" ht="15.75" x14ac:dyDescent="0.25">
      <c r="A85" s="106" t="s">
        <v>78</v>
      </c>
      <c r="B85" s="106"/>
      <c r="C85" s="106"/>
      <c r="D85" s="106"/>
      <c r="E85" s="106"/>
      <c r="F85" s="70"/>
      <c r="G85" s="106" t="s">
        <v>60</v>
      </c>
      <c r="H85" s="106"/>
      <c r="I85" s="106"/>
      <c r="J85" s="106"/>
    </row>
    <row r="86" spans="1:11" ht="15.75" x14ac:dyDescent="0.25">
      <c r="A86" s="106"/>
      <c r="B86" s="106"/>
      <c r="C86" s="106"/>
      <c r="D86" s="106"/>
      <c r="E86" s="66"/>
      <c r="F86" s="63"/>
      <c r="G86" s="106"/>
      <c r="H86" s="106"/>
      <c r="I86" s="106"/>
      <c r="J86" s="106"/>
    </row>
    <row r="87" spans="1:11" ht="15.75" x14ac:dyDescent="0.25">
      <c r="A87" s="1"/>
      <c r="B87" s="1"/>
      <c r="C87" s="1"/>
      <c r="D87" s="68"/>
      <c r="E87" s="68"/>
      <c r="F87" s="1"/>
      <c r="G87" s="1"/>
      <c r="H87" s="1"/>
      <c r="I87" s="68"/>
      <c r="J87" s="69"/>
    </row>
    <row r="88" spans="1:11" x14ac:dyDescent="0.2">
      <c r="J88" s="4"/>
    </row>
    <row r="89" spans="1:11" ht="15.75" x14ac:dyDescent="0.25">
      <c r="I89" s="110" t="s">
        <v>79</v>
      </c>
      <c r="J89" s="110"/>
    </row>
    <row r="93" spans="1:11" x14ac:dyDescent="0.2">
      <c r="K93" s="20"/>
    </row>
  </sheetData>
  <mergeCells count="39">
    <mergeCell ref="A79:D79"/>
    <mergeCell ref="F79:J79"/>
    <mergeCell ref="A80:D80"/>
    <mergeCell ref="F80:J80"/>
    <mergeCell ref="I89:J89"/>
    <mergeCell ref="F81:J81"/>
    <mergeCell ref="A84:E84"/>
    <mergeCell ref="G84:J84"/>
    <mergeCell ref="A85:E85"/>
    <mergeCell ref="G85:J85"/>
    <mergeCell ref="A86:D86"/>
    <mergeCell ref="G86:J86"/>
    <mergeCell ref="W75:Z75"/>
    <mergeCell ref="A76:D76"/>
    <mergeCell ref="W76:Z76"/>
    <mergeCell ref="A78:D78"/>
    <mergeCell ref="F78:J78"/>
    <mergeCell ref="F77:J77"/>
    <mergeCell ref="A73:D73"/>
    <mergeCell ref="F73:J73"/>
    <mergeCell ref="A75:D75"/>
    <mergeCell ref="F75:J75"/>
    <mergeCell ref="I11:J11"/>
    <mergeCell ref="A12:D12"/>
    <mergeCell ref="F12:I12"/>
    <mergeCell ref="H26:I26"/>
    <mergeCell ref="A67:D67"/>
    <mergeCell ref="F67:I67"/>
    <mergeCell ref="I69:J69"/>
    <mergeCell ref="A70:D70"/>
    <mergeCell ref="F70:J70"/>
    <mergeCell ref="A72:D72"/>
    <mergeCell ref="F72:J72"/>
    <mergeCell ref="B10:J10"/>
    <mergeCell ref="A4:J4"/>
    <mergeCell ref="A6:J6"/>
    <mergeCell ref="A7:J7"/>
    <mergeCell ref="A8:E8"/>
    <mergeCell ref="A9:I9"/>
  </mergeCells>
  <printOptions horizontalCentered="1"/>
  <pageMargins left="0.98425196850393704" right="0.39370078740157483" top="0.39370078740157483" bottom="0.19685039370078741" header="0.11811023622047245" footer="0.11811023622047245"/>
  <pageSetup paperSize="9" scale="59" orientation="portrait" r:id="rId1"/>
  <headerFooter alignWithMargins="0"/>
  <rowBreaks count="1" manualBreakCount="1">
    <brk id="91" max="1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BAL PATRIMONIAL 2019 (4)</vt:lpstr>
      <vt:lpstr>'BAL PATRIMONIAL 2019 (4)'!Area_de_impressao</vt:lpstr>
    </vt:vector>
  </TitlesOfParts>
  <Company>GOIÁSFOMENTO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GOIÁSFOMENTO</dc:creator>
  <cp:lastModifiedBy>Vandeir Junior Carneiro Silva</cp:lastModifiedBy>
  <cp:lastPrinted>2024-11-11T17:28:18Z</cp:lastPrinted>
  <dcterms:created xsi:type="dcterms:W3CDTF">2001-02-16T18:37:20Z</dcterms:created>
  <dcterms:modified xsi:type="dcterms:W3CDTF">2024-11-18T12:36:58Z</dcterms:modified>
</cp:coreProperties>
</file>